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775" yWindow="180" windowWidth="21975" windowHeight="1558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" l="1"/>
  <c r="K18" i="1"/>
  <c r="L18" i="1"/>
  <c r="K11" i="1"/>
  <c r="L11" i="1"/>
  <c r="K4" i="1"/>
  <c r="L4" i="1"/>
  <c r="M25" i="1"/>
  <c r="K19" i="1"/>
  <c r="L19" i="1"/>
  <c r="K12" i="1"/>
  <c r="L12" i="1"/>
  <c r="K5" i="1"/>
  <c r="L5" i="1"/>
  <c r="M26" i="1"/>
  <c r="K20" i="1"/>
  <c r="L20" i="1"/>
  <c r="K13" i="1"/>
  <c r="L13" i="1"/>
  <c r="K6" i="1"/>
  <c r="L6" i="1"/>
  <c r="M27" i="1"/>
  <c r="K17" i="1"/>
  <c r="L17" i="1"/>
  <c r="K10" i="1"/>
  <c r="L10" i="1"/>
  <c r="K3" i="1"/>
  <c r="L3" i="1"/>
  <c r="M24" i="1"/>
  <c r="K32" i="1"/>
  <c r="L32" i="1"/>
  <c r="K25" i="1"/>
  <c r="B25" i="1"/>
  <c r="L25" i="1"/>
  <c r="M32" i="1"/>
  <c r="K33" i="1"/>
  <c r="L33" i="1"/>
  <c r="K26" i="1"/>
  <c r="B26" i="1"/>
  <c r="L26" i="1"/>
  <c r="M33" i="1"/>
  <c r="K34" i="1"/>
  <c r="L34" i="1"/>
  <c r="K27" i="1"/>
  <c r="B27" i="1"/>
  <c r="L27" i="1"/>
  <c r="M34" i="1"/>
  <c r="K31" i="1"/>
  <c r="L31" i="1"/>
  <c r="K24" i="1"/>
  <c r="B24" i="1"/>
  <c r="L24" i="1"/>
  <c r="M31" i="1"/>
  <c r="F32" i="1"/>
  <c r="F33" i="1"/>
  <c r="F34" i="1"/>
  <c r="F31" i="1"/>
  <c r="G32" i="1"/>
  <c r="G33" i="1"/>
  <c r="G34" i="1"/>
  <c r="G31" i="1"/>
  <c r="H25" i="1"/>
  <c r="I25" i="1"/>
  <c r="J25" i="1"/>
  <c r="H26" i="1"/>
  <c r="I26" i="1"/>
  <c r="J26" i="1"/>
  <c r="H27" i="1"/>
  <c r="I27" i="1"/>
  <c r="J27" i="1"/>
  <c r="I24" i="1"/>
  <c r="J24" i="1"/>
  <c r="H24" i="1"/>
  <c r="C24" i="1"/>
  <c r="D24" i="1"/>
  <c r="E24" i="1"/>
  <c r="C25" i="1"/>
  <c r="D25" i="1"/>
  <c r="E25" i="1"/>
  <c r="C26" i="1"/>
  <c r="D26" i="1"/>
  <c r="E26" i="1"/>
  <c r="C27" i="1"/>
  <c r="D27" i="1"/>
  <c r="E27" i="1"/>
  <c r="F27" i="1"/>
  <c r="F13" i="1"/>
  <c r="G13" i="1"/>
  <c r="F12" i="1"/>
  <c r="G12" i="1"/>
  <c r="F11" i="1"/>
  <c r="G11" i="1"/>
  <c r="F10" i="1"/>
  <c r="G10" i="1"/>
  <c r="G27" i="1"/>
  <c r="F26" i="1"/>
  <c r="G26" i="1"/>
  <c r="F25" i="1"/>
  <c r="G25" i="1"/>
  <c r="F24" i="1"/>
  <c r="G24" i="1"/>
  <c r="F20" i="1"/>
  <c r="G20" i="1"/>
  <c r="F19" i="1"/>
  <c r="G19" i="1"/>
  <c r="F18" i="1"/>
  <c r="G18" i="1"/>
  <c r="F17" i="1"/>
  <c r="G17" i="1"/>
  <c r="F4" i="1"/>
  <c r="G4" i="1"/>
  <c r="F5" i="1"/>
  <c r="G5" i="1"/>
  <c r="F6" i="1"/>
  <c r="G6" i="1"/>
  <c r="F3" i="1"/>
  <c r="G3" i="1"/>
</calcChain>
</file>

<file path=xl/sharedStrings.xml><?xml version="1.0" encoding="utf-8"?>
<sst xmlns="http://schemas.openxmlformats.org/spreadsheetml/2006/main" count="88" uniqueCount="24">
  <si>
    <t xml:space="preserve">/solutions/intrusion-detection-system </t>
  </si>
  <si>
    <t xml:space="preserve">/solutions/vulnerability-assessment-remediation </t>
  </si>
  <si>
    <t xml:space="preserve">/products </t>
  </si>
  <si>
    <t>/products/pricing</t>
  </si>
  <si>
    <t>Page</t>
  </si>
  <si>
    <t>Unique Pageviews</t>
  </si>
  <si>
    <t>Free Trial form</t>
  </si>
  <si>
    <t>Quote form</t>
  </si>
  <si>
    <t>Sandbox form</t>
  </si>
  <si>
    <t>Total Form</t>
  </si>
  <si>
    <t>Page-to-Form%</t>
  </si>
  <si>
    <t>May</t>
  </si>
  <si>
    <t>June</t>
  </si>
  <si>
    <t>July</t>
  </si>
  <si>
    <t>Average</t>
  </si>
  <si>
    <t>Free Trial SQL</t>
  </si>
  <si>
    <t>Quote SQL</t>
  </si>
  <si>
    <t>Sandbox SQL</t>
  </si>
  <si>
    <t>Page-to-SQL%</t>
  </si>
  <si>
    <t>Total SQL</t>
  </si>
  <si>
    <t>Variance (±)</t>
  </si>
  <si>
    <t>Change from Average</t>
  </si>
  <si>
    <t>Average Uplift</t>
  </si>
  <si>
    <t>Sticky Buttons (14 day Test) -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</si>
</sst>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rgb="FF000000"/>
      <name val="Calibri"/>
      <family val="2"/>
      <charset val="128"/>
      <scheme val="minor"/>
    </font>
    <font>
      <b/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9" fontId="0" fillId="0" borderId="0" xfId="1" applyNumberFormat="1" applyFont="1"/>
    <xf numFmtId="1" fontId="4" fillId="0" borderId="0" xfId="0" applyNumberFormat="1" applyFont="1"/>
    <xf numFmtId="1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4" fillId="2" borderId="0" xfId="0" applyFont="1" applyFill="1"/>
    <xf numFmtId="0" fontId="0" fillId="2" borderId="0" xfId="0" applyFill="1"/>
    <xf numFmtId="0" fontId="4" fillId="2" borderId="0" xfId="1" applyNumberFormat="1" applyFont="1" applyFill="1"/>
    <xf numFmtId="1" fontId="0" fillId="2" borderId="0" xfId="0" applyNumberFormat="1" applyFill="1"/>
    <xf numFmtId="9" fontId="0" fillId="2" borderId="0" xfId="1" applyNumberFormat="1" applyFont="1" applyFill="1"/>
    <xf numFmtId="0" fontId="0" fillId="2" borderId="0" xfId="0" applyNumberFormat="1" applyFill="1"/>
    <xf numFmtId="164" fontId="0" fillId="2" borderId="0" xfId="0" applyNumberFormat="1" applyFill="1"/>
    <xf numFmtId="2" fontId="6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165" fontId="6" fillId="2" borderId="0" xfId="0" applyNumberFormat="1" applyFont="1" applyFill="1"/>
  </cellXfs>
  <cellStyles count="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pane xSplit="1" topLeftCell="B1" activePane="topRight" state="frozen"/>
      <selection activeCell="A2" sqref="A2"/>
      <selection pane="topRight" activeCell="L3" sqref="L3"/>
    </sheetView>
  </sheetViews>
  <sheetFormatPr defaultColWidth="11" defaultRowHeight="15.75"/>
  <cols>
    <col min="1" max="1" width="41.875" customWidth="1"/>
    <col min="2" max="2" width="16.125" bestFit="1" customWidth="1"/>
    <col min="3" max="3" width="13.375" bestFit="1" customWidth="1"/>
    <col min="5" max="5" width="12.625" bestFit="1" customWidth="1"/>
    <col min="6" max="6" width="10.125" bestFit="1" customWidth="1"/>
    <col min="7" max="7" width="13.875" bestFit="1" customWidth="1"/>
    <col min="8" max="8" width="12.375" bestFit="1" customWidth="1"/>
    <col min="9" max="9" width="10" bestFit="1" customWidth="1"/>
    <col min="10" max="10" width="11.875" bestFit="1" customWidth="1"/>
    <col min="12" max="12" width="13.375" customWidth="1"/>
    <col min="13" max="13" width="19.5" bestFit="1" customWidth="1"/>
  </cols>
  <sheetData>
    <row r="1" spans="1:12">
      <c r="A1" s="2" t="s">
        <v>11</v>
      </c>
    </row>
    <row r="2" spans="1:12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15</v>
      </c>
      <c r="I2" t="s">
        <v>16</v>
      </c>
      <c r="J2" t="s">
        <v>17</v>
      </c>
      <c r="K2" t="s">
        <v>19</v>
      </c>
      <c r="L2" t="s">
        <v>18</v>
      </c>
    </row>
    <row r="3" spans="1:12">
      <c r="A3" t="s">
        <v>0</v>
      </c>
      <c r="B3">
        <v>2318</v>
      </c>
      <c r="C3">
        <v>212</v>
      </c>
      <c r="D3">
        <v>34</v>
      </c>
      <c r="E3">
        <v>53</v>
      </c>
      <c r="F3">
        <f>SUM(C3:E3)</f>
        <v>299</v>
      </c>
      <c r="G3" s="3">
        <f>F3/B3</f>
        <v>0.12899050905953408</v>
      </c>
      <c r="H3">
        <v>71</v>
      </c>
      <c r="I3">
        <v>5</v>
      </c>
      <c r="J3">
        <v>8</v>
      </c>
      <c r="K3">
        <f>SUM(H3:J3)</f>
        <v>84</v>
      </c>
      <c r="L3" s="6">
        <f>K3/B3</f>
        <v>3.6238136324417601E-2</v>
      </c>
    </row>
    <row r="4" spans="1:12">
      <c r="A4" t="s">
        <v>1</v>
      </c>
      <c r="B4">
        <v>1413</v>
      </c>
      <c r="C4">
        <v>170</v>
      </c>
      <c r="D4">
        <v>10</v>
      </c>
      <c r="E4">
        <v>16</v>
      </c>
      <c r="F4">
        <f t="shared" ref="F4:F6" si="0">SUM(C4:E4)</f>
        <v>196</v>
      </c>
      <c r="G4" s="3">
        <f t="shared" ref="G4:G6" si="1">F4/B4</f>
        <v>0.13871196036801131</v>
      </c>
      <c r="H4">
        <v>63</v>
      </c>
      <c r="I4">
        <v>0</v>
      </c>
      <c r="J4">
        <v>1</v>
      </c>
      <c r="K4">
        <f t="shared" ref="K4:K6" si="2">SUM(H4:J4)</f>
        <v>64</v>
      </c>
      <c r="L4" s="6">
        <f t="shared" ref="L4:L6" si="3">K4/B4</f>
        <v>4.529370134465676E-2</v>
      </c>
    </row>
    <row r="5" spans="1:12">
      <c r="A5" t="s">
        <v>2</v>
      </c>
      <c r="B5">
        <v>6019</v>
      </c>
      <c r="C5">
        <v>691</v>
      </c>
      <c r="D5">
        <v>168</v>
      </c>
      <c r="E5">
        <v>230</v>
      </c>
      <c r="F5">
        <f t="shared" si="0"/>
        <v>1089</v>
      </c>
      <c r="G5" s="3">
        <f t="shared" si="1"/>
        <v>0.18092706429639474</v>
      </c>
      <c r="H5">
        <v>199</v>
      </c>
      <c r="I5">
        <v>28</v>
      </c>
      <c r="J5">
        <v>50</v>
      </c>
      <c r="K5">
        <f t="shared" si="2"/>
        <v>277</v>
      </c>
      <c r="L5" s="6">
        <f t="shared" si="3"/>
        <v>4.6020933709918589E-2</v>
      </c>
    </row>
    <row r="6" spans="1:12">
      <c r="A6" t="s">
        <v>3</v>
      </c>
      <c r="B6">
        <v>2835</v>
      </c>
      <c r="C6">
        <v>297</v>
      </c>
      <c r="D6">
        <v>132</v>
      </c>
      <c r="E6">
        <v>114</v>
      </c>
      <c r="F6">
        <f t="shared" si="0"/>
        <v>543</v>
      </c>
      <c r="G6" s="3">
        <f t="shared" si="1"/>
        <v>0.19153439153439153</v>
      </c>
      <c r="H6">
        <v>68</v>
      </c>
      <c r="I6">
        <v>18</v>
      </c>
      <c r="J6">
        <v>30</v>
      </c>
      <c r="K6">
        <f t="shared" si="2"/>
        <v>116</v>
      </c>
      <c r="L6" s="6">
        <f t="shared" si="3"/>
        <v>4.0917107583774252E-2</v>
      </c>
    </row>
    <row r="7" spans="1:12">
      <c r="L7" s="7"/>
    </row>
    <row r="8" spans="1:12">
      <c r="A8" s="2" t="s">
        <v>12</v>
      </c>
      <c r="L8" s="7"/>
    </row>
    <row r="9" spans="1:12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15</v>
      </c>
      <c r="I9" t="s">
        <v>16</v>
      </c>
      <c r="J9" t="s">
        <v>17</v>
      </c>
      <c r="K9" t="s">
        <v>19</v>
      </c>
      <c r="L9" s="7" t="s">
        <v>18</v>
      </c>
    </row>
    <row r="10" spans="1:12">
      <c r="A10" t="s">
        <v>0</v>
      </c>
      <c r="B10">
        <v>1260</v>
      </c>
      <c r="C10">
        <v>116</v>
      </c>
      <c r="D10">
        <v>18</v>
      </c>
      <c r="E10">
        <v>38</v>
      </c>
      <c r="F10">
        <f>SUM(C10:E10)</f>
        <v>172</v>
      </c>
      <c r="G10" s="3">
        <f>F10/B10</f>
        <v>0.13650793650793649</v>
      </c>
      <c r="H10">
        <v>30</v>
      </c>
      <c r="I10">
        <v>4</v>
      </c>
      <c r="J10">
        <v>5</v>
      </c>
      <c r="K10">
        <f>SUM(H10:J10)</f>
        <v>39</v>
      </c>
      <c r="L10" s="6">
        <f>K10/B10</f>
        <v>3.0952380952380953E-2</v>
      </c>
    </row>
    <row r="11" spans="1:12">
      <c r="A11" t="s">
        <v>1</v>
      </c>
      <c r="B11">
        <v>1277</v>
      </c>
      <c r="C11">
        <v>125</v>
      </c>
      <c r="D11">
        <v>7</v>
      </c>
      <c r="E11">
        <v>23</v>
      </c>
      <c r="F11">
        <f t="shared" ref="F11:F13" si="4">SUM(C11:E11)</f>
        <v>155</v>
      </c>
      <c r="G11" s="3">
        <f t="shared" ref="G11:G13" si="5">F11/B11</f>
        <v>0.12137823022709475</v>
      </c>
      <c r="H11">
        <v>59</v>
      </c>
      <c r="I11">
        <v>2</v>
      </c>
      <c r="J11">
        <v>3</v>
      </c>
      <c r="K11">
        <f t="shared" ref="K11:K13" si="6">SUM(H11:J11)</f>
        <v>64</v>
      </c>
      <c r="L11" s="6">
        <f t="shared" ref="L11:L13" si="7">K11/B11</f>
        <v>5.0117462803445575E-2</v>
      </c>
    </row>
    <row r="12" spans="1:12">
      <c r="A12" t="s">
        <v>2</v>
      </c>
      <c r="B12">
        <v>5953</v>
      </c>
      <c r="C12">
        <v>640</v>
      </c>
      <c r="D12">
        <v>168</v>
      </c>
      <c r="E12">
        <v>201</v>
      </c>
      <c r="F12">
        <f t="shared" si="4"/>
        <v>1009</v>
      </c>
      <c r="G12" s="3">
        <f t="shared" si="5"/>
        <v>0.16949437258525113</v>
      </c>
      <c r="H12">
        <v>202</v>
      </c>
      <c r="I12">
        <v>35</v>
      </c>
      <c r="J12">
        <v>53</v>
      </c>
      <c r="K12">
        <f t="shared" si="6"/>
        <v>290</v>
      </c>
      <c r="L12" s="6">
        <f t="shared" si="7"/>
        <v>4.8714933646900722E-2</v>
      </c>
    </row>
    <row r="13" spans="1:12">
      <c r="A13" t="s">
        <v>3</v>
      </c>
      <c r="B13">
        <v>3134</v>
      </c>
      <c r="C13">
        <v>270</v>
      </c>
      <c r="D13">
        <v>122</v>
      </c>
      <c r="E13">
        <v>102</v>
      </c>
      <c r="F13">
        <f t="shared" si="4"/>
        <v>494</v>
      </c>
      <c r="G13" s="3">
        <f t="shared" si="5"/>
        <v>0.15762603701340142</v>
      </c>
      <c r="H13">
        <v>53</v>
      </c>
      <c r="I13">
        <v>32</v>
      </c>
      <c r="J13">
        <v>25</v>
      </c>
      <c r="K13">
        <f t="shared" si="6"/>
        <v>110</v>
      </c>
      <c r="L13" s="6">
        <f t="shared" si="7"/>
        <v>3.5098915124441611E-2</v>
      </c>
    </row>
    <row r="14" spans="1:12">
      <c r="L14" s="7"/>
    </row>
    <row r="15" spans="1:12">
      <c r="A15" s="2" t="s">
        <v>13</v>
      </c>
      <c r="L15" s="7"/>
    </row>
    <row r="16" spans="1:12">
      <c r="A16" s="1" t="s">
        <v>4</v>
      </c>
      <c r="B16" s="1" t="s">
        <v>5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t="s">
        <v>15</v>
      </c>
      <c r="I16" t="s">
        <v>16</v>
      </c>
      <c r="J16" t="s">
        <v>17</v>
      </c>
      <c r="K16" t="s">
        <v>19</v>
      </c>
      <c r="L16" s="7" t="s">
        <v>18</v>
      </c>
    </row>
    <row r="17" spans="1:13">
      <c r="A17" s="1" t="s">
        <v>0</v>
      </c>
      <c r="B17" s="1">
        <v>1975</v>
      </c>
      <c r="C17" s="1">
        <v>205</v>
      </c>
      <c r="D17" s="1">
        <v>33</v>
      </c>
      <c r="E17" s="1">
        <v>60</v>
      </c>
      <c r="F17">
        <f>SUM(C17:E17)</f>
        <v>298</v>
      </c>
      <c r="G17" s="3">
        <f>F17/B17</f>
        <v>0.15088607594936709</v>
      </c>
      <c r="H17" s="1">
        <v>69</v>
      </c>
      <c r="I17">
        <v>3</v>
      </c>
      <c r="J17">
        <v>15</v>
      </c>
      <c r="K17">
        <f>SUM(H17:J17)</f>
        <v>87</v>
      </c>
      <c r="L17" s="6">
        <f>K17/B17</f>
        <v>4.4050632911392405E-2</v>
      </c>
    </row>
    <row r="18" spans="1:13">
      <c r="A18" s="1" t="s">
        <v>1</v>
      </c>
      <c r="B18" s="1">
        <v>1267</v>
      </c>
      <c r="C18" s="1">
        <v>143</v>
      </c>
      <c r="D18" s="1">
        <v>13</v>
      </c>
      <c r="E18" s="1">
        <v>27</v>
      </c>
      <c r="F18">
        <f t="shared" ref="F18:F20" si="8">SUM(C18:E18)</f>
        <v>183</v>
      </c>
      <c r="G18" s="3">
        <f t="shared" ref="G18:G20" si="9">F18/B18</f>
        <v>0.14443567482241515</v>
      </c>
      <c r="H18" s="1">
        <v>68</v>
      </c>
      <c r="I18">
        <v>3</v>
      </c>
      <c r="J18">
        <v>1</v>
      </c>
      <c r="K18">
        <f t="shared" ref="K18:K20" si="10">SUM(H18:J18)</f>
        <v>72</v>
      </c>
      <c r="L18" s="6">
        <f t="shared" ref="L18:L20" si="11">K18/B18</f>
        <v>5.6827150749802685E-2</v>
      </c>
    </row>
    <row r="19" spans="1:13">
      <c r="A19" s="1" t="s">
        <v>2</v>
      </c>
      <c r="B19" s="1">
        <v>6715</v>
      </c>
      <c r="C19" s="1">
        <v>731</v>
      </c>
      <c r="D19" s="1">
        <v>202</v>
      </c>
      <c r="E19" s="1">
        <v>261</v>
      </c>
      <c r="F19">
        <f t="shared" si="8"/>
        <v>1194</v>
      </c>
      <c r="G19" s="3">
        <f t="shared" si="9"/>
        <v>0.17781087118391661</v>
      </c>
      <c r="H19" s="1">
        <v>225</v>
      </c>
      <c r="I19">
        <v>31</v>
      </c>
      <c r="J19">
        <v>69</v>
      </c>
      <c r="K19">
        <f t="shared" si="10"/>
        <v>325</v>
      </c>
      <c r="L19" s="6">
        <f t="shared" si="11"/>
        <v>4.8399106478034248E-2</v>
      </c>
    </row>
    <row r="20" spans="1:13">
      <c r="A20" s="1" t="s">
        <v>3</v>
      </c>
      <c r="B20" s="1">
        <v>3470</v>
      </c>
      <c r="C20" s="1">
        <v>357</v>
      </c>
      <c r="D20" s="1">
        <v>144</v>
      </c>
      <c r="E20" s="1">
        <v>110</v>
      </c>
      <c r="F20">
        <f t="shared" si="8"/>
        <v>611</v>
      </c>
      <c r="G20" s="3">
        <f t="shared" si="9"/>
        <v>0.1760806916426513</v>
      </c>
      <c r="H20" s="1">
        <v>84</v>
      </c>
      <c r="I20">
        <v>27</v>
      </c>
      <c r="J20">
        <v>26</v>
      </c>
      <c r="K20">
        <f t="shared" si="10"/>
        <v>137</v>
      </c>
      <c r="L20" s="6">
        <f t="shared" si="11"/>
        <v>3.9481268011527376E-2</v>
      </c>
    </row>
    <row r="21" spans="1:13">
      <c r="L21" s="7"/>
    </row>
    <row r="22" spans="1:13">
      <c r="A22" s="2" t="s">
        <v>14</v>
      </c>
      <c r="L22" s="7"/>
    </row>
    <row r="23" spans="1:13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  <c r="H23" t="s">
        <v>15</v>
      </c>
      <c r="I23" t="s">
        <v>16</v>
      </c>
      <c r="J23" t="s">
        <v>17</v>
      </c>
      <c r="K23" t="s">
        <v>19</v>
      </c>
      <c r="L23" s="7" t="s">
        <v>18</v>
      </c>
      <c r="M23" t="s">
        <v>20</v>
      </c>
    </row>
    <row r="24" spans="1:13">
      <c r="A24" s="1" t="s">
        <v>0</v>
      </c>
      <c r="B24" s="4">
        <f>AVERAGE(B17,B10,B3)</f>
        <v>1851</v>
      </c>
      <c r="C24" s="4">
        <f t="shared" ref="C24:E24" si="12">AVERAGE(C17,C10,C3)</f>
        <v>177.66666666666666</v>
      </c>
      <c r="D24" s="4">
        <f t="shared" si="12"/>
        <v>28.333333333333332</v>
      </c>
      <c r="E24" s="4">
        <f t="shared" si="12"/>
        <v>50.333333333333336</v>
      </c>
      <c r="F24" s="5">
        <f>SUM(C24:E24)</f>
        <v>256.33333333333331</v>
      </c>
      <c r="G24" s="3">
        <f>F24/B24</f>
        <v>0.13848370250315145</v>
      </c>
      <c r="H24" s="5">
        <f>AVERAGE(H17,H10,H3)</f>
        <v>56.666666666666664</v>
      </c>
      <c r="I24" s="5">
        <f t="shared" ref="I24:K24" si="13">AVERAGE(I17,I10,I3)</f>
        <v>4</v>
      </c>
      <c r="J24" s="5">
        <f t="shared" si="13"/>
        <v>9.3333333333333339</v>
      </c>
      <c r="K24" s="5">
        <f t="shared" si="13"/>
        <v>70</v>
      </c>
      <c r="L24" s="6">
        <f>K24/B24</f>
        <v>3.7817396002160997E-2</v>
      </c>
      <c r="M24" s="7">
        <f>(MAX(L17,L10,L3) - MIN(L17,L10,L3))/2</f>
        <v>6.5491259795057259E-3</v>
      </c>
    </row>
    <row r="25" spans="1:13">
      <c r="A25" s="1" t="s">
        <v>1</v>
      </c>
      <c r="B25" s="4">
        <f t="shared" ref="B25:E27" si="14">AVERAGE(B18,B11,B4)</f>
        <v>1319</v>
      </c>
      <c r="C25" s="4">
        <f t="shared" si="14"/>
        <v>146</v>
      </c>
      <c r="D25" s="4">
        <f t="shared" si="14"/>
        <v>10</v>
      </c>
      <c r="E25" s="4">
        <f t="shared" si="14"/>
        <v>22</v>
      </c>
      <c r="F25" s="5">
        <f t="shared" ref="F25:F26" si="15">SUM(C25:E25)</f>
        <v>178</v>
      </c>
      <c r="G25" s="3">
        <f t="shared" ref="G25:G27" si="16">F25/B25</f>
        <v>0.13495072024260804</v>
      </c>
      <c r="H25" s="5">
        <f t="shared" ref="H25:K25" si="17">AVERAGE(H18,H11,H4)</f>
        <v>63.333333333333336</v>
      </c>
      <c r="I25" s="5">
        <f t="shared" si="17"/>
        <v>1.6666666666666667</v>
      </c>
      <c r="J25" s="5">
        <f t="shared" si="17"/>
        <v>1.6666666666666667</v>
      </c>
      <c r="K25" s="5">
        <f t="shared" si="17"/>
        <v>66.666666666666671</v>
      </c>
      <c r="L25" s="6">
        <f t="shared" ref="L25:L27" si="18">K25/B25</f>
        <v>5.0543340914834471E-2</v>
      </c>
      <c r="M25" s="7">
        <f t="shared" ref="M25:M27" si="19">(MAX(L18,L11,L4) - MIN(L18,L11,L4))/2</f>
        <v>5.7667247025729625E-3</v>
      </c>
    </row>
    <row r="26" spans="1:13">
      <c r="A26" s="1" t="s">
        <v>2</v>
      </c>
      <c r="B26" s="4">
        <f t="shared" si="14"/>
        <v>6229</v>
      </c>
      <c r="C26" s="4">
        <f t="shared" si="14"/>
        <v>687.33333333333337</v>
      </c>
      <c r="D26" s="4">
        <f t="shared" si="14"/>
        <v>179.33333333333334</v>
      </c>
      <c r="E26" s="4">
        <f t="shared" si="14"/>
        <v>230.66666666666666</v>
      </c>
      <c r="F26" s="5">
        <f t="shared" si="15"/>
        <v>1097.3333333333335</v>
      </c>
      <c r="G26" s="3">
        <f t="shared" si="16"/>
        <v>0.17616524856852359</v>
      </c>
      <c r="H26" s="5">
        <f t="shared" ref="H26:K26" si="20">AVERAGE(H19,H12,H5)</f>
        <v>208.66666666666666</v>
      </c>
      <c r="I26" s="5">
        <f t="shared" si="20"/>
        <v>31.333333333333332</v>
      </c>
      <c r="J26" s="5">
        <f t="shared" si="20"/>
        <v>57.333333333333336</v>
      </c>
      <c r="K26" s="5">
        <f t="shared" si="20"/>
        <v>297.33333333333331</v>
      </c>
      <c r="L26" s="6">
        <f t="shared" si="18"/>
        <v>4.7733718627923152E-2</v>
      </c>
      <c r="M26" s="7">
        <f t="shared" si="19"/>
        <v>1.3469999684910666E-3</v>
      </c>
    </row>
    <row r="27" spans="1:13">
      <c r="A27" s="1" t="s">
        <v>3</v>
      </c>
      <c r="B27" s="4">
        <f t="shared" si="14"/>
        <v>3146.3333333333335</v>
      </c>
      <c r="C27" s="4">
        <f t="shared" si="14"/>
        <v>308</v>
      </c>
      <c r="D27" s="4">
        <f t="shared" si="14"/>
        <v>132.66666666666666</v>
      </c>
      <c r="E27" s="4">
        <f t="shared" si="14"/>
        <v>108.66666666666667</v>
      </c>
      <c r="F27" s="5">
        <f>SUM(C27:E27)</f>
        <v>549.33333333333326</v>
      </c>
      <c r="G27" s="3">
        <f t="shared" si="16"/>
        <v>0.17459476639474517</v>
      </c>
      <c r="H27" s="5">
        <f t="shared" ref="H27:K27" si="21">AVERAGE(H20,H13,H6)</f>
        <v>68.333333333333329</v>
      </c>
      <c r="I27" s="5">
        <f t="shared" si="21"/>
        <v>25.666666666666668</v>
      </c>
      <c r="J27" s="5">
        <f t="shared" si="21"/>
        <v>27</v>
      </c>
      <c r="K27" s="5">
        <f t="shared" si="21"/>
        <v>121</v>
      </c>
      <c r="L27" s="6">
        <f t="shared" si="18"/>
        <v>3.8457463714376521E-2</v>
      </c>
      <c r="M27" s="7">
        <f t="shared" si="19"/>
        <v>2.9090962296663206E-3</v>
      </c>
    </row>
    <row r="28" spans="1:13">
      <c r="L28" s="7"/>
    </row>
    <row r="29" spans="1:13">
      <c r="A29" s="9" t="s">
        <v>23</v>
      </c>
      <c r="L29" s="7"/>
    </row>
    <row r="30" spans="1:13">
      <c r="A30" s="19" t="s">
        <v>4</v>
      </c>
      <c r="B30" s="19" t="s">
        <v>5</v>
      </c>
      <c r="C30" s="19" t="s">
        <v>6</v>
      </c>
      <c r="D30" s="19" t="s">
        <v>7</v>
      </c>
      <c r="E30" s="19" t="s">
        <v>8</v>
      </c>
      <c r="F30" s="19" t="s">
        <v>9</v>
      </c>
      <c r="G30" s="19" t="s">
        <v>10</v>
      </c>
      <c r="H30" s="18" t="s">
        <v>15</v>
      </c>
      <c r="I30" s="18" t="s">
        <v>16</v>
      </c>
      <c r="J30" s="18" t="s">
        <v>17</v>
      </c>
      <c r="K30" s="18" t="s">
        <v>19</v>
      </c>
      <c r="L30" s="20" t="s">
        <v>18</v>
      </c>
      <c r="M30" s="18" t="s">
        <v>21</v>
      </c>
    </row>
    <row r="31" spans="1:13">
      <c r="A31" s="10" t="s">
        <v>0</v>
      </c>
      <c r="B31" s="11">
        <v>889</v>
      </c>
      <c r="C31" s="12">
        <v>87</v>
      </c>
      <c r="D31" s="12">
        <v>24</v>
      </c>
      <c r="E31" s="12">
        <v>34</v>
      </c>
      <c r="F31" s="13">
        <f>SUM(C31:E31)</f>
        <v>145</v>
      </c>
      <c r="G31" s="14">
        <f t="shared" ref="G31:G34" si="22">F31/B31</f>
        <v>0.16310461192350956</v>
      </c>
      <c r="H31" s="12">
        <v>21</v>
      </c>
      <c r="I31" s="12">
        <v>1</v>
      </c>
      <c r="J31" s="12">
        <v>2</v>
      </c>
      <c r="K31" s="13">
        <f>SUM(H31:J31)</f>
        <v>24</v>
      </c>
      <c r="L31" s="6">
        <f t="shared" ref="L31" si="23">K31/B31</f>
        <v>2.6996625421822271E-2</v>
      </c>
      <c r="M31" s="16">
        <f>(L31-L24)*100</f>
        <v>-1.0820770580338726</v>
      </c>
    </row>
    <row r="32" spans="1:13">
      <c r="A32" s="10" t="s">
        <v>1</v>
      </c>
      <c r="B32" s="11">
        <v>482</v>
      </c>
      <c r="C32" s="12">
        <v>56</v>
      </c>
      <c r="D32" s="12">
        <v>17</v>
      </c>
      <c r="E32" s="12">
        <v>21</v>
      </c>
      <c r="F32" s="13">
        <f t="shared" ref="F32:F34" si="24">SUM(C32:E32)</f>
        <v>94</v>
      </c>
      <c r="G32" s="14">
        <f t="shared" si="22"/>
        <v>0.19502074688796681</v>
      </c>
      <c r="H32" s="12">
        <v>24</v>
      </c>
      <c r="I32" s="12">
        <v>4</v>
      </c>
      <c r="J32" s="12">
        <v>5</v>
      </c>
      <c r="K32" s="13">
        <f t="shared" ref="K32:K34" si="25">SUM(H32:J32)</f>
        <v>33</v>
      </c>
      <c r="L32" s="6">
        <f t="shared" ref="L32:L34" si="26">K32/B32</f>
        <v>6.8464730290456438E-2</v>
      </c>
      <c r="M32" s="16">
        <f t="shared" ref="M32:M34" si="27">(L32-L25)*100</f>
        <v>1.7921389375621968</v>
      </c>
    </row>
    <row r="33" spans="1:14">
      <c r="A33" s="10" t="s">
        <v>2</v>
      </c>
      <c r="B33" s="11">
        <v>2614</v>
      </c>
      <c r="C33" s="15">
        <v>296</v>
      </c>
      <c r="D33" s="15">
        <v>98</v>
      </c>
      <c r="E33" s="15">
        <v>178</v>
      </c>
      <c r="F33" s="13">
        <f t="shared" si="24"/>
        <v>572</v>
      </c>
      <c r="G33" s="14">
        <f t="shared" si="22"/>
        <v>0.21882172915072687</v>
      </c>
      <c r="H33" s="15">
        <v>89</v>
      </c>
      <c r="I33" s="15">
        <v>20</v>
      </c>
      <c r="J33" s="15">
        <v>37</v>
      </c>
      <c r="K33" s="13">
        <f t="shared" si="25"/>
        <v>146</v>
      </c>
      <c r="L33" s="6">
        <f t="shared" si="26"/>
        <v>5.5853098699311397E-2</v>
      </c>
      <c r="M33" s="16">
        <f t="shared" si="27"/>
        <v>0.81193800713882447</v>
      </c>
    </row>
    <row r="34" spans="1:14">
      <c r="A34" s="10" t="s">
        <v>3</v>
      </c>
      <c r="B34" s="11">
        <v>1272</v>
      </c>
      <c r="C34" s="12">
        <v>130</v>
      </c>
      <c r="D34" s="12">
        <v>72</v>
      </c>
      <c r="E34" s="12">
        <v>111</v>
      </c>
      <c r="F34" s="13">
        <f t="shared" si="24"/>
        <v>313</v>
      </c>
      <c r="G34" s="14">
        <f t="shared" si="22"/>
        <v>0.24606918238993711</v>
      </c>
      <c r="H34" s="12">
        <v>33</v>
      </c>
      <c r="I34" s="12">
        <v>18</v>
      </c>
      <c r="J34" s="12">
        <v>17</v>
      </c>
      <c r="K34" s="13">
        <f t="shared" si="25"/>
        <v>68</v>
      </c>
      <c r="L34" s="6">
        <f t="shared" si="26"/>
        <v>5.3459119496855348E-2</v>
      </c>
      <c r="M34" s="16">
        <f t="shared" si="27"/>
        <v>1.5001655782478827</v>
      </c>
    </row>
    <row r="35" spans="1:14">
      <c r="L35" s="11"/>
      <c r="M35" s="11"/>
    </row>
    <row r="36" spans="1:14">
      <c r="L36" s="18" t="s">
        <v>22</v>
      </c>
      <c r="M36" s="17">
        <f>AVERAGE(M31:M34)</f>
        <v>0.75554136622875778</v>
      </c>
      <c r="N36" s="8"/>
    </row>
  </sheetData>
  <conditionalFormatting sqref="L3:L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AlienVault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O'Neal</dc:creator>
  <cp:lastModifiedBy>Graham Cohen</cp:lastModifiedBy>
  <dcterms:created xsi:type="dcterms:W3CDTF">2014-08-06T20:09:02Z</dcterms:created>
  <dcterms:modified xsi:type="dcterms:W3CDTF">2014-10-13T19:45:29Z</dcterms:modified>
</cp:coreProperties>
</file>